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885"/>
  </bookViews>
  <sheets>
    <sheet name="DFT ASN KEC. &amp; KEL.-2025" sheetId="23" r:id="rId1"/>
  </sheets>
  <definedNames>
    <definedName name="_xlnm.Print_Area" localSheetId="0">'DFT ASN KEC. &amp; KEL.-2025'!$A$1:$G$70</definedName>
    <definedName name="_xlnm.Print_Titles" localSheetId="0">'DFT ASN KEC. &amp; KEL.-2025'!$3:$3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<sst xmlns="http://schemas.openxmlformats.org/spreadsheetml/2006/main" count="237" uniqueCount="162">
  <si>
    <t>DAFTAR APARATUR SIPIL NEGARA (ASN) KECAMATAN DAN KELURAHAN</t>
  </si>
  <si>
    <t>NO</t>
  </si>
  <si>
    <t>NAMA KECAMATAN/KELURAHAN</t>
  </si>
  <si>
    <t>NAMA ASN</t>
  </si>
  <si>
    <t>NIP</t>
  </si>
  <si>
    <t>GOLONGAN</t>
  </si>
  <si>
    <t>NAMA JABATAN</t>
  </si>
  <si>
    <t>I</t>
  </si>
  <si>
    <t xml:space="preserve"> Kecamatan Lubuk Kilangan</t>
  </si>
  <si>
    <t xml:space="preserve"> AFRIALDI MASBIRAN, S.H. M.Hum</t>
  </si>
  <si>
    <t>196707251997031004</t>
  </si>
  <si>
    <t>IV/b</t>
  </si>
  <si>
    <t xml:space="preserve"> Camat</t>
  </si>
  <si>
    <t>Pensiun</t>
  </si>
  <si>
    <t>25 Juli 2025</t>
  </si>
  <si>
    <t xml:space="preserve"> NURUL WIDYA SISKA USMAN, S.H, M.Si</t>
  </si>
  <si>
    <t>198102162005012008</t>
  </si>
  <si>
    <t>IV/a</t>
  </si>
  <si>
    <t xml:space="preserve"> Sekretaris Camat</t>
  </si>
  <si>
    <t xml:space="preserve"> Dra. SOVIA</t>
  </si>
  <si>
    <t>196809211995032001</t>
  </si>
  <si>
    <t>III/d</t>
  </si>
  <si>
    <t xml:space="preserve"> Kasi Pemberdayaan Masyarakat  </t>
  </si>
  <si>
    <t xml:space="preserve"> TRI SUSANTI, S.A.P</t>
  </si>
  <si>
    <t>197909182014062003</t>
  </si>
  <si>
    <t>III/a</t>
  </si>
  <si>
    <t xml:space="preserve"> Pengolah Data dan Informasi</t>
  </si>
  <si>
    <t xml:space="preserve"> NOVILINDA, A.Md</t>
  </si>
  <si>
    <t>197311082000032005</t>
  </si>
  <si>
    <t xml:space="preserve"> Kasi Tata Pemerintahan </t>
  </si>
  <si>
    <t xml:space="preserve"> ARDINAL</t>
  </si>
  <si>
    <t>196804182007011003</t>
  </si>
  <si>
    <t xml:space="preserve"> MELI HAYATI HUSNA, A.Md</t>
  </si>
  <si>
    <t>199207082020122018</t>
  </si>
  <si>
    <t>II/c</t>
  </si>
  <si>
    <t xml:space="preserve"> JF Operator Siak Mahir</t>
  </si>
  <si>
    <t xml:space="preserve"> YENI ENERI, SE</t>
  </si>
  <si>
    <t>197303221993032003</t>
  </si>
  <si>
    <t xml:space="preserve"> Kasi Kesejahteraan Sosial</t>
  </si>
  <si>
    <t xml:space="preserve"> SYAM IRJON, ST</t>
  </si>
  <si>
    <t>196911092007011003</t>
  </si>
  <si>
    <t>III/b</t>
  </si>
  <si>
    <t xml:space="preserve"> S</t>
  </si>
  <si>
    <t xml:space="preserve"> MUCHSIN, S.Sos</t>
  </si>
  <si>
    <t>196711201987031001</t>
  </si>
  <si>
    <t xml:space="preserve"> Kasi Trantibum dan Penanggukangan Bencana</t>
  </si>
  <si>
    <t xml:space="preserve"> </t>
  </si>
  <si>
    <t>20 November 2025</t>
  </si>
  <si>
    <t xml:space="preserve"> YUNICA PUTRA</t>
  </si>
  <si>
    <t>197406122010011004</t>
  </si>
  <si>
    <t>II/d</t>
  </si>
  <si>
    <t xml:space="preserve"> Pengelola Layanan Operasional</t>
  </si>
  <si>
    <t xml:space="preserve"> HENDRITA</t>
  </si>
  <si>
    <t>196908271992022001</t>
  </si>
  <si>
    <t xml:space="preserve"> Kasi Perizinan dan Pendapatan </t>
  </si>
  <si>
    <t xml:space="preserve"> DAVID IZWIR</t>
  </si>
  <si>
    <t>198410182008011003</t>
  </si>
  <si>
    <t xml:space="preserve"> JONI SUSANDRA</t>
  </si>
  <si>
    <t>197804292010011004</t>
  </si>
  <si>
    <t>II/b</t>
  </si>
  <si>
    <t xml:space="preserve"> Pengadministrasi Perkantoran</t>
  </si>
  <si>
    <t xml:space="preserve"> RAMA SARI NOVIA, S.E</t>
  </si>
  <si>
    <t>198611272009012002</t>
  </si>
  <si>
    <t xml:space="preserve"> Kasubag Keuangan </t>
  </si>
  <si>
    <t xml:space="preserve"> YOHANA SARI DEWI, A.Md</t>
  </si>
  <si>
    <t>198405012015022002</t>
  </si>
  <si>
    <t xml:space="preserve"> Penelaah Teknis Kebiajakan</t>
  </si>
  <si>
    <t xml:space="preserve"> JUF EFENDI</t>
  </si>
  <si>
    <t>197906222010011005</t>
  </si>
  <si>
    <t xml:space="preserve"> ANDRI YUSRIZAL, S.IP</t>
  </si>
  <si>
    <t>197303282007011004</t>
  </si>
  <si>
    <t>III/c</t>
  </si>
  <si>
    <t xml:space="preserve"> Kasubag Umum </t>
  </si>
  <si>
    <t xml:space="preserve"> DARMIS</t>
  </si>
  <si>
    <t>197210102007012008</t>
  </si>
  <si>
    <t xml:space="preserve"> PUJI LISWARA, A.Md</t>
  </si>
  <si>
    <t>199110282019021001</t>
  </si>
  <si>
    <t xml:space="preserve"> JFT Pranata Komputer Pelaksana/Terampil</t>
  </si>
  <si>
    <t xml:space="preserve"> ADRIUS YULIA NINGSIH, A.Md</t>
  </si>
  <si>
    <t>198808082020122016</t>
  </si>
  <si>
    <t xml:space="preserve"> JF Arsiparis Terampil</t>
  </si>
  <si>
    <t xml:space="preserve"> MIRA APTULEN, A.Md</t>
  </si>
  <si>
    <t>197904012024212004</t>
  </si>
  <si>
    <t>VII</t>
  </si>
  <si>
    <t xml:space="preserve"> A. Kelurahan Bandar  Buat</t>
  </si>
  <si>
    <t xml:space="preserve"> NASWANDI, S.T</t>
  </si>
  <si>
    <t>198004232005011005</t>
  </si>
  <si>
    <t xml:space="preserve"> Lurah </t>
  </si>
  <si>
    <t xml:space="preserve"> MOHAMMAD ANDI ERIA, ST</t>
  </si>
  <si>
    <t>198204102008031002</t>
  </si>
  <si>
    <t xml:space="preserve"> Sekretaris Lurah </t>
  </si>
  <si>
    <t xml:space="preserve"> MISRIA DEVI, S.Sos</t>
  </si>
  <si>
    <t>197512032010012002</t>
  </si>
  <si>
    <t xml:space="preserve"> Kepala Seksi Tata Pemerintahan</t>
  </si>
  <si>
    <t xml:space="preserve"> SUDIRMAN, S.AP</t>
  </si>
  <si>
    <t>197012022010011002</t>
  </si>
  <si>
    <t xml:space="preserve"> Kasi Ketentraman, Ketertiban Umum dan PB</t>
  </si>
  <si>
    <t xml:space="preserve"> B. Kelurahan Baringin</t>
  </si>
  <si>
    <t xml:space="preserve"> YULIAR, S.Sos, M.M</t>
  </si>
  <si>
    <t>197010211994122001</t>
  </si>
  <si>
    <t xml:space="preserve"> YULIANITA</t>
  </si>
  <si>
    <t>197205051992022001</t>
  </si>
  <si>
    <t xml:space="preserve"> HENDRA ANWAR, S.Si</t>
  </si>
  <si>
    <t>197206032010011003</t>
  </si>
  <si>
    <t xml:space="preserve"> Kasi Kesos dan Pemberdayaan Masyarakat </t>
  </si>
  <si>
    <t xml:space="preserve"> C. Kelurahan Batu Gadang</t>
  </si>
  <si>
    <t xml:space="preserve"> SYAFARDI, S.E</t>
  </si>
  <si>
    <t>197006062007011010</t>
  </si>
  <si>
    <t xml:space="preserve"> ARDY KURNIAWAN, S.E, Akt</t>
  </si>
  <si>
    <t>197511242009011003</t>
  </si>
  <si>
    <t xml:space="preserve"> ABDUR RAHMAN</t>
  </si>
  <si>
    <t>196811241989031005</t>
  </si>
  <si>
    <t xml:space="preserve"> D. Kelurahan Indarung</t>
  </si>
  <si>
    <t xml:space="preserve"> HAMDI YUDISTIRA, S.STP</t>
  </si>
  <si>
    <t>199510312017081003</t>
  </si>
  <si>
    <t xml:space="preserve"> Lurah</t>
  </si>
  <si>
    <t xml:space="preserve"> EFRI SUHAIRI, S.Sos</t>
  </si>
  <si>
    <t>196710281995031001</t>
  </si>
  <si>
    <t xml:space="preserve"> Sekretaris Lurah</t>
  </si>
  <si>
    <t>28 Oktober 2025</t>
  </si>
  <si>
    <t xml:space="preserve"> DEWI BAHAR, S.AP</t>
  </si>
  <si>
    <t>198010012006042005</t>
  </si>
  <si>
    <t xml:space="preserve"> MEGA MERDEKAWATI, S.H</t>
  </si>
  <si>
    <t>197703062003122004</t>
  </si>
  <si>
    <t xml:space="preserve"> E. Kelurahan Koto Lalang</t>
  </si>
  <si>
    <t xml:space="preserve"> HARTATI. SN, S.Sos</t>
  </si>
  <si>
    <t>197301162006042004</t>
  </si>
  <si>
    <t xml:space="preserve"> ELIZAR, S.Sos</t>
  </si>
  <si>
    <t>196711261990092001</t>
  </si>
  <si>
    <t>26 November 2025</t>
  </si>
  <si>
    <t xml:space="preserve"> SUHENDRI, S.AP</t>
  </si>
  <si>
    <t>197401242014061002</t>
  </si>
  <si>
    <t xml:space="preserve"> IDRIS, S.Sos</t>
  </si>
  <si>
    <t>197310252000031003</t>
  </si>
  <si>
    <t xml:space="preserve"> F. Kelurahan Padang Besi</t>
  </si>
  <si>
    <t xml:space="preserve"> WALUYO YUWONO, S.T</t>
  </si>
  <si>
    <t>198101312005011004</t>
  </si>
  <si>
    <t xml:space="preserve"> EVA MARWAN, A.MG</t>
  </si>
  <si>
    <t>197803152005012014</t>
  </si>
  <si>
    <t xml:space="preserve"> LIDYA YOLANDA, S.A.P</t>
  </si>
  <si>
    <t>198204062014062004</t>
  </si>
  <si>
    <t xml:space="preserve"> DEDY MORAZA, S.H</t>
  </si>
  <si>
    <t>196705082007011006</t>
  </si>
  <si>
    <t>5 Agustus 2025</t>
  </si>
  <si>
    <t xml:space="preserve"> BASRI, S.I.Kom</t>
  </si>
  <si>
    <t>196907202007011007</t>
  </si>
  <si>
    <t xml:space="preserve"> MUHAMAD JASRIL, S.A.P</t>
  </si>
  <si>
    <t xml:space="preserve"> 196707102007011013</t>
  </si>
  <si>
    <t>10 Juli 2025</t>
  </si>
  <si>
    <t/>
  </si>
  <si>
    <t xml:space="preserve"> G. Kelurahan Tarantang</t>
  </si>
  <si>
    <t xml:space="preserve"> YUSUF FIRMANSYAH SATRIYO, S.Si, M.M</t>
  </si>
  <si>
    <t>197811072011011002</t>
  </si>
  <si>
    <t xml:space="preserve"> MASRIZAL, S.E</t>
  </si>
  <si>
    <t xml:space="preserve"> 196905172008011002</t>
  </si>
  <si>
    <t xml:space="preserve"> ERICK RIFKI NALDO, S.H</t>
  </si>
  <si>
    <t>198201232008011001</t>
  </si>
  <si>
    <t>Padang, 09 April 2025</t>
  </si>
  <si>
    <t>CAMAT LUBUK KILANGAN</t>
  </si>
  <si>
    <t>AFRIALDI MASBIRAN, SH, M.Hum</t>
  </si>
  <si>
    <t>Pembina Tk.I, IV/b</t>
  </si>
  <si>
    <t>NIP. 196707251997031004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</si>
</sst>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(* #,##0_);_(* \(#,##0\);_(* &quot;-&quot;??_);_(@_)"/>
  </numFmts>
  <fonts count="26">
    <font>
      <sz val="11"/>
      <color theme="1"/>
      <name val="Calibri"/>
      <charset val="134"/>
      <scheme val="minor"/>
    </font>
    <font>
      <sz val="12"/>
      <color theme="1"/>
      <name val="Bookman Old Style"/>
      <charset val="134"/>
    </font>
    <font>
      <b/>
      <sz val="14"/>
      <color theme="1"/>
      <name val="Bookman Old Style"/>
      <charset val="134"/>
    </font>
    <font>
      <i/>
      <sz val="12"/>
      <color theme="1"/>
      <name val="Bookman Old Style"/>
      <charset val="134"/>
    </font>
    <font>
      <b/>
      <sz val="12"/>
      <color theme="1"/>
      <name val="Bookman Old Style"/>
      <charset val="134"/>
    </font>
    <font>
      <b/>
      <u/>
      <sz val="12"/>
      <color theme="1"/>
      <name val="Bookman Old Style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34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7" borderId="34" applyNumberFormat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80" fontId="1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180" fontId="1" fillId="0" borderId="0" xfId="1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3" borderId="6" xfId="0" applyFont="1" applyFill="1" applyBorder="1" applyAlignment="1" quotePrefix="1">
      <alignment horizontal="center" vertical="center" wrapText="1"/>
    </xf>
    <xf numFmtId="0" fontId="1" fillId="4" borderId="0" xfId="0" applyFont="1" applyFill="1" applyAlignment="1" quotePrefix="1">
      <alignment horizontal="center" vertical="center"/>
    </xf>
    <xf numFmtId="0" fontId="1" fillId="3" borderId="10" xfId="0" applyFont="1" applyFill="1" applyBorder="1" applyAlignment="1" quotePrefix="1">
      <alignment horizontal="center" vertical="center" wrapText="1"/>
    </xf>
    <xf numFmtId="0" fontId="1" fillId="3" borderId="10" xfId="0" applyFont="1" applyFill="1" applyBorder="1" applyAlignment="1" quotePrefix="1">
      <alignment horizontal="left" vertical="center" wrapText="1"/>
    </xf>
    <xf numFmtId="0" fontId="1" fillId="3" borderId="15" xfId="0" applyFont="1" applyFill="1" applyBorder="1" applyAlignment="1" quotePrefix="1">
      <alignment horizontal="left" vertical="center" wrapText="1"/>
    </xf>
    <xf numFmtId="0" fontId="1" fillId="3" borderId="19" xfId="0" applyFont="1" applyFill="1" applyBorder="1" applyAlignment="1" quotePrefix="1">
      <alignment horizontal="center" vertical="center" wrapText="1"/>
    </xf>
    <xf numFmtId="0" fontId="1" fillId="3" borderId="24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D6" sqref="D6"/>
    </sheetView>
  </sheetViews>
  <sheetFormatPr defaultColWidth="9" defaultRowHeight="15.75"/>
  <cols>
    <col min="1" max="1" width="5.88571428571429" style="2" customWidth="1"/>
    <col min="2" max="2" width="41.3333333333333" style="2" customWidth="1"/>
    <col min="3" max="3" width="5.55238095238095" style="2" customWidth="1"/>
    <col min="4" max="4" width="47.6666666666667" style="2" customWidth="1"/>
    <col min="5" max="5" width="26.7809523809524" style="2" customWidth="1"/>
    <col min="6" max="6" width="16.3333333333333" style="2" customWidth="1"/>
    <col min="7" max="7" width="54.2190476190476" style="2" customWidth="1"/>
    <col min="8" max="8" width="8.88571428571429" style="2"/>
    <col min="9" max="9" width="11" style="2" customWidth="1"/>
    <col min="10" max="10" width="21.552380952381" style="2" customWidth="1"/>
    <col min="11" max="11" width="16.4380952380952" style="2" customWidth="1"/>
    <col min="12" max="12" width="8.88571428571429" style="2"/>
    <col min="13" max="13" width="14.4380952380952" style="3" customWidth="1"/>
    <col min="14" max="14" width="13.1047619047619" style="2" customWidth="1"/>
    <col min="15" max="16384" width="8.88571428571429" style="2"/>
  </cols>
  <sheetData>
    <row r="1" ht="18" spans="1:7">
      <c r="A1" s="4" t="s">
        <v>0</v>
      </c>
      <c r="B1" s="4"/>
      <c r="C1" s="4"/>
      <c r="D1" s="4"/>
      <c r="E1" s="4"/>
      <c r="F1" s="4"/>
      <c r="G1" s="4"/>
    </row>
    <row r="2" ht="25.05" customHeight="1" spans="1:3">
      <c r="A2" s="5"/>
      <c r="B2" s="5"/>
      <c r="C2" s="5"/>
    </row>
    <row r="3" ht="25.05" customHeight="1" spans="1:7">
      <c r="A3" s="6" t="s">
        <v>1</v>
      </c>
      <c r="B3" s="7" t="s">
        <v>2</v>
      </c>
      <c r="C3" s="7"/>
      <c r="D3" s="7" t="s">
        <v>3</v>
      </c>
      <c r="E3" s="7" t="s">
        <v>4</v>
      </c>
      <c r="F3" s="8" t="s">
        <v>5</v>
      </c>
      <c r="G3" s="9" t="s">
        <v>6</v>
      </c>
    </row>
    <row r="4" s="1" customFormat="1" ht="19.95" customHeight="1" spans="1:13">
      <c r="A4" s="10" t="s">
        <v>7</v>
      </c>
      <c r="B4" s="11" t="s">
        <v>8</v>
      </c>
      <c r="C4" s="12">
        <v>1</v>
      </c>
      <c r="D4" s="13" t="s">
        <v>9</v>
      </c>
      <c r="E4" s="56" t="s">
        <v>10</v>
      </c>
      <c r="F4" s="14" t="s">
        <v>11</v>
      </c>
      <c r="G4" s="15" t="s">
        <v>12</v>
      </c>
      <c r="I4" s="52" t="s">
        <v>13</v>
      </c>
      <c r="J4" s="57" t="s">
        <v>14</v>
      </c>
      <c r="K4" s="1">
        <v>1</v>
      </c>
      <c r="M4" s="53"/>
    </row>
    <row r="5" s="1" customFormat="1" ht="19.95" customHeight="1" spans="1:13">
      <c r="A5" s="16"/>
      <c r="B5" s="17"/>
      <c r="C5" s="17">
        <f t="shared" ref="C5:C11" si="0">C4+1</f>
        <v>2</v>
      </c>
      <c r="D5" s="18" t="s">
        <v>15</v>
      </c>
      <c r="E5" s="58" t="s">
        <v>16</v>
      </c>
      <c r="F5" s="19" t="s">
        <v>17</v>
      </c>
      <c r="G5" s="20" t="s">
        <v>18</v>
      </c>
      <c r="I5" s="1" t="e">
        <f>I4+1</f>
        <v>#VALUE!</v>
      </c>
      <c r="K5" s="1">
        <f>K4+1</f>
        <v>2</v>
      </c>
      <c r="M5" s="53"/>
    </row>
    <row r="6" s="1" customFormat="1" ht="19.95" customHeight="1" spans="1:13">
      <c r="A6" s="16"/>
      <c r="B6" s="17"/>
      <c r="C6" s="17">
        <f t="shared" si="0"/>
        <v>3</v>
      </c>
      <c r="D6" s="18" t="s">
        <v>19</v>
      </c>
      <c r="E6" s="58" t="s">
        <v>20</v>
      </c>
      <c r="F6" s="19" t="s">
        <v>21</v>
      </c>
      <c r="G6" s="20" t="s">
        <v>22</v>
      </c>
      <c r="I6" s="1" t="e">
        <f>I5+1</f>
        <v>#VALUE!</v>
      </c>
      <c r="K6" s="1">
        <f>K5+1</f>
        <v>3</v>
      </c>
      <c r="M6" s="53"/>
    </row>
    <row r="7" s="1" customFormat="1" ht="19.95" customHeight="1" spans="1:13">
      <c r="A7" s="16"/>
      <c r="B7" s="17"/>
      <c r="C7" s="17">
        <f t="shared" si="0"/>
        <v>4</v>
      </c>
      <c r="D7" s="18" t="s">
        <v>23</v>
      </c>
      <c r="E7" s="58" t="s">
        <v>24</v>
      </c>
      <c r="F7" s="19" t="s">
        <v>25</v>
      </c>
      <c r="G7" s="20" t="s">
        <v>26</v>
      </c>
      <c r="I7" s="1" t="e">
        <f>I6+1</f>
        <v>#VALUE!</v>
      </c>
      <c r="K7" s="1">
        <v>0</v>
      </c>
      <c r="L7" s="1">
        <v>2015</v>
      </c>
      <c r="M7" s="53"/>
    </row>
    <row r="8" s="1" customFormat="1" ht="19.95" customHeight="1" spans="1:13">
      <c r="A8" s="16"/>
      <c r="B8" s="17"/>
      <c r="C8" s="17">
        <f t="shared" si="0"/>
        <v>5</v>
      </c>
      <c r="D8" s="18" t="s">
        <v>27</v>
      </c>
      <c r="E8" s="58" t="s">
        <v>28</v>
      </c>
      <c r="F8" s="19" t="s">
        <v>21</v>
      </c>
      <c r="G8" s="21" t="s">
        <v>29</v>
      </c>
      <c r="I8" s="1" t="e">
        <f>#REF!+1</f>
        <v>#REF!</v>
      </c>
      <c r="K8" s="1">
        <v>4</v>
      </c>
      <c r="L8" s="1" t="e">
        <f>#REF!-L7</f>
        <v>#REF!</v>
      </c>
      <c r="M8" s="53"/>
    </row>
    <row r="9" s="1" customFormat="1" ht="19.95" customHeight="1" spans="1:13">
      <c r="A9" s="16"/>
      <c r="B9" s="17"/>
      <c r="C9" s="17">
        <f t="shared" si="0"/>
        <v>6</v>
      </c>
      <c r="D9" s="18" t="s">
        <v>30</v>
      </c>
      <c r="E9" s="58" t="s">
        <v>31</v>
      </c>
      <c r="F9" s="19" t="s">
        <v>25</v>
      </c>
      <c r="G9" s="20" t="s">
        <v>26</v>
      </c>
      <c r="I9" s="1" t="e">
        <f>#REF!+1</f>
        <v>#REF!</v>
      </c>
      <c r="K9" s="1">
        <v>0</v>
      </c>
      <c r="M9" s="53"/>
    </row>
    <row r="10" s="1" customFormat="1" ht="19.95" customHeight="1" spans="1:13">
      <c r="A10" s="16"/>
      <c r="B10" s="17"/>
      <c r="C10" s="17">
        <f t="shared" si="0"/>
        <v>7</v>
      </c>
      <c r="D10" s="18" t="s">
        <v>32</v>
      </c>
      <c r="E10" s="58" t="s">
        <v>33</v>
      </c>
      <c r="F10" s="19" t="s">
        <v>34</v>
      </c>
      <c r="G10" s="20" t="s">
        <v>35</v>
      </c>
      <c r="I10" s="1" t="e">
        <f>I9+1</f>
        <v>#REF!</v>
      </c>
      <c r="K10" s="1">
        <v>0</v>
      </c>
      <c r="M10" s="53"/>
    </row>
    <row r="11" s="1" customFormat="1" ht="19.95" customHeight="1" spans="1:13">
      <c r="A11" s="16"/>
      <c r="B11" s="17"/>
      <c r="C11" s="17">
        <f t="shared" si="0"/>
        <v>8</v>
      </c>
      <c r="D11" s="18" t="s">
        <v>36</v>
      </c>
      <c r="E11" s="58" t="s">
        <v>37</v>
      </c>
      <c r="F11" s="19" t="s">
        <v>21</v>
      </c>
      <c r="G11" s="20" t="s">
        <v>38</v>
      </c>
      <c r="I11" s="1" t="e">
        <f>I10+1</f>
        <v>#REF!</v>
      </c>
      <c r="K11" s="1">
        <v>5</v>
      </c>
      <c r="M11" s="53"/>
    </row>
    <row r="12" s="1" customFormat="1" ht="19.95" customHeight="1" spans="1:13">
      <c r="A12" s="16"/>
      <c r="B12" s="17"/>
      <c r="C12" s="17">
        <f t="shared" ref="C12:C13" si="1">C11+1</f>
        <v>9</v>
      </c>
      <c r="D12" s="18" t="s">
        <v>39</v>
      </c>
      <c r="E12" s="58" t="s">
        <v>40</v>
      </c>
      <c r="F12" s="19" t="s">
        <v>41</v>
      </c>
      <c r="G12" s="20" t="s">
        <v>26</v>
      </c>
      <c r="I12" s="18" t="s">
        <v>42</v>
      </c>
      <c r="M12" s="53"/>
    </row>
    <row r="13" s="1" customFormat="1" ht="19.95" customHeight="1" spans="1:13">
      <c r="A13" s="16"/>
      <c r="B13" s="17"/>
      <c r="C13" s="17">
        <f t="shared" si="1"/>
        <v>10</v>
      </c>
      <c r="D13" s="18" t="s">
        <v>43</v>
      </c>
      <c r="E13" s="58" t="s">
        <v>44</v>
      </c>
      <c r="F13" s="19" t="s">
        <v>21</v>
      </c>
      <c r="G13" s="20" t="s">
        <v>45</v>
      </c>
      <c r="I13" s="59" t="s">
        <v>46</v>
      </c>
      <c r="J13" s="57" t="s">
        <v>47</v>
      </c>
      <c r="K13" s="1">
        <f>K11+1</f>
        <v>6</v>
      </c>
      <c r="M13" s="53"/>
    </row>
    <row r="14" s="1" customFormat="1" ht="19.95" customHeight="1" spans="1:13">
      <c r="A14" s="16"/>
      <c r="B14" s="17"/>
      <c r="C14" s="17">
        <f t="shared" ref="C14:C25" si="2">C13+1</f>
        <v>11</v>
      </c>
      <c r="D14" s="18" t="s">
        <v>48</v>
      </c>
      <c r="E14" s="58" t="s">
        <v>49</v>
      </c>
      <c r="F14" s="19" t="s">
        <v>50</v>
      </c>
      <c r="G14" s="20" t="s">
        <v>51</v>
      </c>
      <c r="M14" s="53"/>
    </row>
    <row r="15" s="1" customFormat="1" ht="19.95" customHeight="1" spans="1:13">
      <c r="A15" s="16"/>
      <c r="B15" s="17"/>
      <c r="C15" s="17">
        <f t="shared" si="2"/>
        <v>12</v>
      </c>
      <c r="D15" s="18" t="s">
        <v>52</v>
      </c>
      <c r="E15" s="58" t="s">
        <v>53</v>
      </c>
      <c r="F15" s="19" t="s">
        <v>21</v>
      </c>
      <c r="G15" s="20" t="s">
        <v>54</v>
      </c>
      <c r="I15" s="1" t="e">
        <f>#REF!+1</f>
        <v>#REF!</v>
      </c>
      <c r="K15" s="1">
        <f>K13+1</f>
        <v>7</v>
      </c>
      <c r="L15" s="1">
        <v>45</v>
      </c>
      <c r="M15" s="53"/>
    </row>
    <row r="16" s="1" customFormat="1" ht="19.95" customHeight="1" spans="1:14">
      <c r="A16" s="16"/>
      <c r="B16" s="17"/>
      <c r="C16" s="17">
        <f t="shared" si="2"/>
        <v>13</v>
      </c>
      <c r="D16" s="18" t="s">
        <v>55</v>
      </c>
      <c r="E16" s="58" t="s">
        <v>56</v>
      </c>
      <c r="F16" s="19" t="s">
        <v>50</v>
      </c>
      <c r="G16" s="20" t="s">
        <v>26</v>
      </c>
      <c r="I16" s="1" t="e">
        <f>I15+1</f>
        <v>#REF!</v>
      </c>
      <c r="K16" s="1">
        <v>0</v>
      </c>
      <c r="L16" s="1">
        <f>SUM(L14:L15)</f>
        <v>45</v>
      </c>
      <c r="M16" s="53">
        <v>10000</v>
      </c>
      <c r="N16" s="53">
        <f>L16*M16</f>
        <v>450000</v>
      </c>
    </row>
    <row r="17" s="1" customFormat="1" ht="19.95" customHeight="1" spans="1:13">
      <c r="A17" s="16"/>
      <c r="B17" s="17"/>
      <c r="C17" s="17">
        <f t="shared" si="2"/>
        <v>14</v>
      </c>
      <c r="D17" s="18" t="s">
        <v>57</v>
      </c>
      <c r="E17" s="58" t="s">
        <v>58</v>
      </c>
      <c r="F17" s="19" t="s">
        <v>59</v>
      </c>
      <c r="G17" s="20" t="s">
        <v>60</v>
      </c>
      <c r="M17" s="53"/>
    </row>
    <row r="18" s="1" customFormat="1" ht="19.95" customHeight="1" spans="1:13">
      <c r="A18" s="16"/>
      <c r="B18" s="17"/>
      <c r="C18" s="17">
        <f t="shared" si="2"/>
        <v>15</v>
      </c>
      <c r="D18" s="18" t="s">
        <v>61</v>
      </c>
      <c r="E18" s="58" t="s">
        <v>62</v>
      </c>
      <c r="F18" s="19" t="s">
        <v>41</v>
      </c>
      <c r="G18" s="20" t="s">
        <v>63</v>
      </c>
      <c r="I18" s="1" t="e">
        <f>I16+1</f>
        <v>#REF!</v>
      </c>
      <c r="K18" s="1">
        <v>8</v>
      </c>
      <c r="M18" s="53"/>
    </row>
    <row r="19" s="1" customFormat="1" ht="19.95" customHeight="1" spans="1:13">
      <c r="A19" s="16"/>
      <c r="B19" s="17"/>
      <c r="C19" s="17">
        <f t="shared" si="2"/>
        <v>16</v>
      </c>
      <c r="D19" s="18" t="s">
        <v>64</v>
      </c>
      <c r="E19" s="58" t="s">
        <v>65</v>
      </c>
      <c r="F19" s="19" t="s">
        <v>25</v>
      </c>
      <c r="G19" s="20" t="s">
        <v>66</v>
      </c>
      <c r="I19" s="1" t="e">
        <f>I18+1</f>
        <v>#REF!</v>
      </c>
      <c r="K19" s="1">
        <v>0</v>
      </c>
      <c r="M19" s="53"/>
    </row>
    <row r="20" s="1" customFormat="1" ht="19.95" customHeight="1" spans="1:13">
      <c r="A20" s="16"/>
      <c r="B20" s="17"/>
      <c r="C20" s="17">
        <f t="shared" si="2"/>
        <v>17</v>
      </c>
      <c r="D20" s="18" t="s">
        <v>67</v>
      </c>
      <c r="E20" s="58" t="s">
        <v>68</v>
      </c>
      <c r="F20" s="19" t="s">
        <v>50</v>
      </c>
      <c r="G20" s="20" t="s">
        <v>26</v>
      </c>
      <c r="I20" s="1" t="e">
        <f>I19+1</f>
        <v>#REF!</v>
      </c>
      <c r="K20" s="1">
        <v>0</v>
      </c>
      <c r="M20" s="53"/>
    </row>
    <row r="21" s="1" customFormat="1" ht="19.95" customHeight="1" spans="1:13">
      <c r="A21" s="16"/>
      <c r="B21" s="17"/>
      <c r="C21" s="17">
        <f t="shared" si="2"/>
        <v>18</v>
      </c>
      <c r="D21" s="18" t="s">
        <v>69</v>
      </c>
      <c r="E21" s="58" t="s">
        <v>70</v>
      </c>
      <c r="F21" s="19" t="s">
        <v>71</v>
      </c>
      <c r="G21" s="20" t="s">
        <v>72</v>
      </c>
      <c r="I21" s="1" t="e">
        <f>I20+1</f>
        <v>#REF!</v>
      </c>
      <c r="K21" s="1">
        <v>9</v>
      </c>
      <c r="M21" s="53"/>
    </row>
    <row r="22" s="1" customFormat="1" ht="19.95" customHeight="1" spans="1:13">
      <c r="A22" s="16"/>
      <c r="B22" s="17"/>
      <c r="C22" s="17">
        <f t="shared" si="2"/>
        <v>19</v>
      </c>
      <c r="D22" s="18" t="s">
        <v>73</v>
      </c>
      <c r="E22" s="58" t="s">
        <v>74</v>
      </c>
      <c r="F22" s="19" t="s">
        <v>25</v>
      </c>
      <c r="G22" s="20" t="s">
        <v>60</v>
      </c>
      <c r="I22" s="1" t="e">
        <f>I21+1</f>
        <v>#REF!</v>
      </c>
      <c r="K22" s="1">
        <v>0</v>
      </c>
      <c r="M22" s="53"/>
    </row>
    <row r="23" s="1" customFormat="1" ht="19.95" customHeight="1" spans="1:13">
      <c r="A23" s="16"/>
      <c r="B23" s="17"/>
      <c r="C23" s="17">
        <f t="shared" si="2"/>
        <v>20</v>
      </c>
      <c r="D23" s="18" t="s">
        <v>75</v>
      </c>
      <c r="E23" s="58" t="s">
        <v>76</v>
      </c>
      <c r="F23" s="19" t="s">
        <v>34</v>
      </c>
      <c r="G23" s="20" t="s">
        <v>77</v>
      </c>
      <c r="I23" s="1" t="e">
        <f>I22+1</f>
        <v>#REF!</v>
      </c>
      <c r="K23" s="1">
        <v>0</v>
      </c>
      <c r="M23" s="53"/>
    </row>
    <row r="24" s="1" customFormat="1" ht="19.95" customHeight="1" spans="1:13">
      <c r="A24" s="16"/>
      <c r="B24" s="17"/>
      <c r="C24" s="17">
        <f t="shared" si="2"/>
        <v>21</v>
      </c>
      <c r="D24" s="18" t="s">
        <v>78</v>
      </c>
      <c r="E24" s="58" t="s">
        <v>79</v>
      </c>
      <c r="F24" s="19" t="s">
        <v>34</v>
      </c>
      <c r="G24" s="20" t="s">
        <v>80</v>
      </c>
      <c r="I24" s="1">
        <v>7900</v>
      </c>
      <c r="M24" s="53"/>
    </row>
    <row r="25" s="1" customFormat="1" ht="19.95" customHeight="1" spans="1:13">
      <c r="A25" s="16"/>
      <c r="B25" s="17"/>
      <c r="C25" s="17">
        <f t="shared" si="2"/>
        <v>22</v>
      </c>
      <c r="D25" s="18" t="s">
        <v>81</v>
      </c>
      <c r="E25" s="58" t="s">
        <v>82</v>
      </c>
      <c r="F25" s="19" t="s">
        <v>83</v>
      </c>
      <c r="G25" s="20" t="s">
        <v>80</v>
      </c>
      <c r="K25" s="53"/>
      <c r="M25" s="53"/>
    </row>
    <row r="26" s="1" customFormat="1" ht="12" customHeight="1" spans="1:13">
      <c r="A26" s="16"/>
      <c r="B26" s="17"/>
      <c r="C26" s="17"/>
      <c r="D26" s="59" t="s">
        <v>46</v>
      </c>
      <c r="E26" s="17"/>
      <c r="F26" s="19"/>
      <c r="G26" s="20"/>
      <c r="M26" s="53"/>
    </row>
    <row r="27" s="1" customFormat="1" ht="19.95" customHeight="1" spans="1:13">
      <c r="A27" s="16"/>
      <c r="B27" s="22" t="s">
        <v>84</v>
      </c>
      <c r="C27" s="17">
        <f t="shared" ref="C27" si="3">C25+1</f>
        <v>23</v>
      </c>
      <c r="D27" s="18" t="s">
        <v>85</v>
      </c>
      <c r="E27" s="58" t="s">
        <v>86</v>
      </c>
      <c r="F27" s="19" t="s">
        <v>71</v>
      </c>
      <c r="G27" s="23" t="s">
        <v>87</v>
      </c>
      <c r="I27" s="1">
        <f>I24+1</f>
        <v>7901</v>
      </c>
      <c r="K27" s="54">
        <v>9</v>
      </c>
      <c r="M27" s="53"/>
    </row>
    <row r="28" s="1" customFormat="1" ht="19.95" customHeight="1" spans="1:13">
      <c r="A28" s="16"/>
      <c r="B28" s="17"/>
      <c r="C28" s="17">
        <f>C27+1</f>
        <v>24</v>
      </c>
      <c r="D28" s="18" t="s">
        <v>88</v>
      </c>
      <c r="E28" s="58" t="s">
        <v>89</v>
      </c>
      <c r="F28" s="19" t="s">
        <v>21</v>
      </c>
      <c r="G28" s="20" t="s">
        <v>90</v>
      </c>
      <c r="I28" s="1">
        <f>I27+1</f>
        <v>7902</v>
      </c>
      <c r="K28" s="1">
        <v>10</v>
      </c>
      <c r="M28" s="53"/>
    </row>
    <row r="29" s="1" customFormat="1" ht="19.95" customHeight="1" spans="1:13">
      <c r="A29" s="16"/>
      <c r="B29" s="19"/>
      <c r="C29" s="17">
        <f>C28+1</f>
        <v>25</v>
      </c>
      <c r="D29" s="18" t="s">
        <v>91</v>
      </c>
      <c r="E29" s="58" t="s">
        <v>92</v>
      </c>
      <c r="F29" s="19" t="s">
        <v>41</v>
      </c>
      <c r="G29" s="20" t="s">
        <v>93</v>
      </c>
      <c r="I29" s="1">
        <f>I28+1</f>
        <v>7903</v>
      </c>
      <c r="K29" s="1">
        <v>11</v>
      </c>
      <c r="M29" s="53"/>
    </row>
    <row r="30" s="1" customFormat="1" ht="19.95" customHeight="1" spans="1:13">
      <c r="A30" s="16"/>
      <c r="B30" s="19"/>
      <c r="C30" s="17">
        <f>C29+1</f>
        <v>26</v>
      </c>
      <c r="D30" s="18" t="s">
        <v>94</v>
      </c>
      <c r="E30" s="58" t="s">
        <v>95</v>
      </c>
      <c r="F30" s="19" t="s">
        <v>41</v>
      </c>
      <c r="G30" s="24" t="s">
        <v>96</v>
      </c>
      <c r="I30" s="1">
        <f>+I29</f>
        <v>7903</v>
      </c>
      <c r="K30" s="1">
        <v>12</v>
      </c>
      <c r="M30" s="53"/>
    </row>
    <row r="31" s="1" customFormat="1" ht="12" customHeight="1" spans="1:13">
      <c r="A31" s="16"/>
      <c r="B31" s="19"/>
      <c r="C31" s="17"/>
      <c r="D31" s="59" t="s">
        <v>46</v>
      </c>
      <c r="E31" s="17"/>
      <c r="F31" s="19"/>
      <c r="G31" s="24"/>
      <c r="M31" s="53"/>
    </row>
    <row r="32" s="1" customFormat="1" ht="19.95" customHeight="1" spans="1:13">
      <c r="A32" s="16"/>
      <c r="B32" s="22" t="s">
        <v>97</v>
      </c>
      <c r="C32" s="17">
        <f t="shared" ref="C32" si="4">C30+1</f>
        <v>27</v>
      </c>
      <c r="D32" s="18" t="s">
        <v>98</v>
      </c>
      <c r="E32" s="58" t="s">
        <v>99</v>
      </c>
      <c r="F32" s="19" t="s">
        <v>17</v>
      </c>
      <c r="G32" s="20" t="s">
        <v>87</v>
      </c>
      <c r="I32" s="1">
        <f t="shared" ref="I32" si="5">I30+1</f>
        <v>7904</v>
      </c>
      <c r="K32" s="1">
        <v>13</v>
      </c>
      <c r="M32" s="53"/>
    </row>
    <row r="33" s="1" customFormat="1" ht="19.95" customHeight="1" spans="1:13">
      <c r="A33" s="16"/>
      <c r="B33" s="17"/>
      <c r="C33" s="17">
        <f>C32+1</f>
        <v>28</v>
      </c>
      <c r="D33" s="18" t="s">
        <v>100</v>
      </c>
      <c r="E33" s="58" t="s">
        <v>101</v>
      </c>
      <c r="F33" s="19" t="s">
        <v>71</v>
      </c>
      <c r="G33" s="20" t="s">
        <v>90</v>
      </c>
      <c r="I33" s="1">
        <f>I32+1</f>
        <v>7905</v>
      </c>
      <c r="K33" s="1">
        <v>14</v>
      </c>
      <c r="M33" s="53"/>
    </row>
    <row r="34" s="1" customFormat="1" ht="19.95" customHeight="1" spans="1:13">
      <c r="A34" s="16"/>
      <c r="B34" s="17"/>
      <c r="C34" s="17">
        <f>C33+1</f>
        <v>29</v>
      </c>
      <c r="D34" s="18" t="s">
        <v>102</v>
      </c>
      <c r="E34" s="58" t="s">
        <v>103</v>
      </c>
      <c r="F34" s="19" t="s">
        <v>41</v>
      </c>
      <c r="G34" s="20" t="s">
        <v>104</v>
      </c>
      <c r="I34" s="1">
        <f>I33+1</f>
        <v>7906</v>
      </c>
      <c r="K34" s="1">
        <v>15</v>
      </c>
      <c r="M34" s="53"/>
    </row>
    <row r="35" s="1" customFormat="1" ht="19.95" customHeight="1" spans="1:13">
      <c r="A35" s="25"/>
      <c r="B35" s="26"/>
      <c r="C35" s="26"/>
      <c r="D35" s="60" t="s">
        <v>46</v>
      </c>
      <c r="E35" s="26"/>
      <c r="F35" s="28"/>
      <c r="G35" s="29"/>
      <c r="M35" s="53"/>
    </row>
    <row r="36" s="1" customFormat="1" ht="19.95" customHeight="1" spans="1:13">
      <c r="A36" s="30"/>
      <c r="B36" s="31" t="s">
        <v>105</v>
      </c>
      <c r="C36" s="32">
        <f t="shared" ref="C36" si="6">C34+1</f>
        <v>30</v>
      </c>
      <c r="D36" s="33" t="s">
        <v>106</v>
      </c>
      <c r="E36" s="61" t="s">
        <v>107</v>
      </c>
      <c r="F36" s="34" t="s">
        <v>21</v>
      </c>
      <c r="G36" s="35" t="s">
        <v>87</v>
      </c>
      <c r="I36" s="1" t="e">
        <f>#REF!+1</f>
        <v>#REF!</v>
      </c>
      <c r="K36" s="1">
        <v>16</v>
      </c>
      <c r="M36" s="53"/>
    </row>
    <row r="37" s="1" customFormat="1" ht="19.95" customHeight="1" spans="1:13">
      <c r="A37" s="16"/>
      <c r="B37" s="17"/>
      <c r="C37" s="17">
        <f>C36+1</f>
        <v>31</v>
      </c>
      <c r="D37" s="18" t="s">
        <v>108</v>
      </c>
      <c r="E37" s="58" t="s">
        <v>109</v>
      </c>
      <c r="F37" s="19" t="s">
        <v>21</v>
      </c>
      <c r="G37" s="20" t="s">
        <v>90</v>
      </c>
      <c r="I37" s="1" t="e">
        <f>I36+1</f>
        <v>#REF!</v>
      </c>
      <c r="K37" s="1">
        <f>K36+1</f>
        <v>17</v>
      </c>
      <c r="L37" s="1">
        <v>6</v>
      </c>
      <c r="M37" s="53"/>
    </row>
    <row r="38" s="1" customFormat="1" ht="19.95" customHeight="1" spans="1:13">
      <c r="A38" s="16"/>
      <c r="B38" s="17"/>
      <c r="C38" s="17">
        <f>C37+1</f>
        <v>32</v>
      </c>
      <c r="D38" s="18" t="s">
        <v>110</v>
      </c>
      <c r="E38" s="58" t="s">
        <v>111</v>
      </c>
      <c r="F38" s="19" t="s">
        <v>71</v>
      </c>
      <c r="G38" s="20" t="s">
        <v>96</v>
      </c>
      <c r="I38" s="1" t="e">
        <f>#REF!+1</f>
        <v>#REF!</v>
      </c>
      <c r="K38" s="1">
        <f>K37+1</f>
        <v>18</v>
      </c>
      <c r="L38" s="1">
        <v>1</v>
      </c>
      <c r="M38" s="53"/>
    </row>
    <row r="39" s="1" customFormat="1" ht="12" customHeight="1" spans="1:13">
      <c r="A39" s="16"/>
      <c r="B39" s="17"/>
      <c r="C39" s="17"/>
      <c r="D39" s="59" t="s">
        <v>46</v>
      </c>
      <c r="E39" s="17"/>
      <c r="F39" s="19"/>
      <c r="G39" s="20"/>
      <c r="L39" s="1">
        <v>3</v>
      </c>
      <c r="M39" s="53"/>
    </row>
    <row r="40" s="1" customFormat="1" ht="19.95" customHeight="1" spans="1:13">
      <c r="A40" s="16"/>
      <c r="B40" s="22" t="s">
        <v>112</v>
      </c>
      <c r="C40" s="17">
        <f>C38+1</f>
        <v>33</v>
      </c>
      <c r="D40" s="18" t="s">
        <v>113</v>
      </c>
      <c r="E40" s="58" t="s">
        <v>114</v>
      </c>
      <c r="F40" s="19" t="s">
        <v>41</v>
      </c>
      <c r="G40" s="20" t="s">
        <v>115</v>
      </c>
      <c r="I40" s="1" t="e">
        <f>#REF!+1</f>
        <v>#REF!</v>
      </c>
      <c r="K40" s="1">
        <v>20</v>
      </c>
      <c r="L40" s="1">
        <v>2</v>
      </c>
      <c r="M40" s="53"/>
    </row>
    <row r="41" s="1" customFormat="1" ht="19.95" customHeight="1" spans="1:13">
      <c r="A41" s="16"/>
      <c r="B41" s="17"/>
      <c r="C41" s="17">
        <f>C40+1</f>
        <v>34</v>
      </c>
      <c r="D41" s="18" t="s">
        <v>116</v>
      </c>
      <c r="E41" s="58" t="s">
        <v>117</v>
      </c>
      <c r="F41" s="19" t="s">
        <v>21</v>
      </c>
      <c r="G41" s="20" t="s">
        <v>118</v>
      </c>
      <c r="I41" s="52" t="s">
        <v>13</v>
      </c>
      <c r="J41" s="57" t="s">
        <v>119</v>
      </c>
      <c r="K41" s="1">
        <f>K40+1</f>
        <v>21</v>
      </c>
      <c r="L41" s="1">
        <f>SUM(L37:L40)</f>
        <v>12</v>
      </c>
      <c r="M41" s="53"/>
    </row>
    <row r="42" s="1" customFormat="1" ht="19.95" customHeight="1" spans="1:13">
      <c r="A42" s="16"/>
      <c r="B42" s="17"/>
      <c r="C42" s="17">
        <f>C41+1</f>
        <v>35</v>
      </c>
      <c r="D42" s="18" t="s">
        <v>120</v>
      </c>
      <c r="E42" s="58" t="s">
        <v>121</v>
      </c>
      <c r="F42" s="19" t="s">
        <v>41</v>
      </c>
      <c r="G42" s="20" t="s">
        <v>29</v>
      </c>
      <c r="I42" s="1" t="e">
        <f>I41+1</f>
        <v>#VALUE!</v>
      </c>
      <c r="K42" s="1">
        <f>K41+1</f>
        <v>22</v>
      </c>
      <c r="M42" s="53"/>
    </row>
    <row r="43" s="1" customFormat="1" ht="19.95" customHeight="1" spans="1:13">
      <c r="A43" s="16"/>
      <c r="B43" s="17"/>
      <c r="C43" s="17">
        <f>C42+1</f>
        <v>36</v>
      </c>
      <c r="D43" s="18" t="s">
        <v>122</v>
      </c>
      <c r="E43" s="58" t="s">
        <v>123</v>
      </c>
      <c r="F43" s="19" t="s">
        <v>21</v>
      </c>
      <c r="G43" s="20" t="s">
        <v>104</v>
      </c>
      <c r="I43" s="1" t="e">
        <f>I42+1</f>
        <v>#VALUE!</v>
      </c>
      <c r="K43" s="1">
        <f>K42+1</f>
        <v>23</v>
      </c>
      <c r="M43" s="53">
        <v>235000</v>
      </c>
    </row>
    <row r="44" s="1" customFormat="1" ht="12" customHeight="1" spans="1:13">
      <c r="A44" s="16"/>
      <c r="B44" s="17"/>
      <c r="C44" s="17"/>
      <c r="D44" s="59" t="s">
        <v>46</v>
      </c>
      <c r="E44" s="17"/>
      <c r="F44" s="19"/>
      <c r="G44" s="20"/>
      <c r="M44" s="53">
        <v>55000</v>
      </c>
    </row>
    <row r="45" s="1" customFormat="1" ht="19.95" customHeight="1" spans="1:13">
      <c r="A45" s="16"/>
      <c r="B45" s="22" t="s">
        <v>124</v>
      </c>
      <c r="C45" s="17">
        <f t="shared" ref="C45" si="7">C43+1</f>
        <v>37</v>
      </c>
      <c r="D45" s="18" t="s">
        <v>125</v>
      </c>
      <c r="E45" s="58" t="s">
        <v>126</v>
      </c>
      <c r="F45" s="19" t="s">
        <v>21</v>
      </c>
      <c r="G45" s="20" t="s">
        <v>115</v>
      </c>
      <c r="I45" s="1" t="e">
        <f>#REF!+1</f>
        <v>#REF!</v>
      </c>
      <c r="K45" s="1">
        <v>24</v>
      </c>
      <c r="M45" s="53">
        <v>198000</v>
      </c>
    </row>
    <row r="46" s="1" customFormat="1" ht="19.95" customHeight="1" spans="1:13">
      <c r="A46" s="16"/>
      <c r="B46" s="17"/>
      <c r="C46" s="17">
        <f>C45+1</f>
        <v>38</v>
      </c>
      <c r="D46" s="18" t="s">
        <v>127</v>
      </c>
      <c r="E46" s="58" t="s">
        <v>128</v>
      </c>
      <c r="F46" s="19" t="s">
        <v>21</v>
      </c>
      <c r="G46" s="20" t="s">
        <v>118</v>
      </c>
      <c r="I46" s="52" t="s">
        <v>13</v>
      </c>
      <c r="J46" s="57" t="s">
        <v>129</v>
      </c>
      <c r="K46" s="1">
        <f>K45+1</f>
        <v>25</v>
      </c>
      <c r="M46" s="53">
        <f>SUM(M43:M45)</f>
        <v>488000</v>
      </c>
    </row>
    <row r="47" s="1" customFormat="1" ht="19.95" customHeight="1" spans="1:13">
      <c r="A47" s="16"/>
      <c r="B47" s="17"/>
      <c r="C47" s="17">
        <f>C46+1</f>
        <v>39</v>
      </c>
      <c r="D47" s="18" t="s">
        <v>130</v>
      </c>
      <c r="E47" s="58" t="s">
        <v>131</v>
      </c>
      <c r="F47" s="19" t="s">
        <v>41</v>
      </c>
      <c r="G47" s="20" t="s">
        <v>29</v>
      </c>
      <c r="I47" s="1" t="e">
        <f>I46+1</f>
        <v>#VALUE!</v>
      </c>
      <c r="K47" s="1">
        <f>K46+1</f>
        <v>26</v>
      </c>
      <c r="M47" s="53">
        <v>35000</v>
      </c>
    </row>
    <row r="48" s="1" customFormat="1" ht="19.95" customHeight="1" spans="1:13">
      <c r="A48" s="16"/>
      <c r="B48" s="17"/>
      <c r="C48" s="17">
        <f>C47+1</f>
        <v>40</v>
      </c>
      <c r="D48" s="18" t="s">
        <v>132</v>
      </c>
      <c r="E48" s="58" t="s">
        <v>133</v>
      </c>
      <c r="F48" s="19" t="s">
        <v>21</v>
      </c>
      <c r="G48" s="20" t="s">
        <v>104</v>
      </c>
      <c r="I48" s="1" t="e">
        <f>I47+1</f>
        <v>#VALUE!</v>
      </c>
      <c r="K48" s="1">
        <f>K47+1</f>
        <v>27</v>
      </c>
      <c r="M48" s="53">
        <v>15000</v>
      </c>
    </row>
    <row r="49" s="1" customFormat="1" ht="12" customHeight="1" spans="1:13">
      <c r="A49" s="16"/>
      <c r="B49" s="17"/>
      <c r="C49" s="17"/>
      <c r="D49" s="36"/>
      <c r="E49" s="17"/>
      <c r="F49" s="19"/>
      <c r="G49" s="20"/>
      <c r="M49" s="53"/>
    </row>
    <row r="50" s="1" customFormat="1" ht="19.95" customHeight="1" spans="1:13">
      <c r="A50" s="16"/>
      <c r="B50" s="22" t="s">
        <v>134</v>
      </c>
      <c r="C50" s="17">
        <f>C48+1</f>
        <v>41</v>
      </c>
      <c r="D50" s="18" t="s">
        <v>135</v>
      </c>
      <c r="E50" s="58" t="s">
        <v>136</v>
      </c>
      <c r="F50" s="19" t="s">
        <v>21</v>
      </c>
      <c r="G50" s="20" t="s">
        <v>115</v>
      </c>
      <c r="I50" s="1" t="e">
        <f>I48+1</f>
        <v>#VALUE!</v>
      </c>
      <c r="K50" s="1">
        <v>30</v>
      </c>
      <c r="M50" s="53"/>
    </row>
    <row r="51" s="1" customFormat="1" ht="19.95" customHeight="1" spans="1:13">
      <c r="A51" s="16"/>
      <c r="B51" s="17"/>
      <c r="C51" s="17">
        <f>C50+1</f>
        <v>42</v>
      </c>
      <c r="D51" s="18" t="s">
        <v>137</v>
      </c>
      <c r="E51" s="58" t="s">
        <v>138</v>
      </c>
      <c r="F51" s="19" t="s">
        <v>71</v>
      </c>
      <c r="G51" s="20" t="s">
        <v>118</v>
      </c>
      <c r="I51" s="1" t="e">
        <f>I50+1</f>
        <v>#VALUE!</v>
      </c>
      <c r="K51" s="1">
        <f>K50+1</f>
        <v>31</v>
      </c>
      <c r="M51" s="53"/>
    </row>
    <row r="52" s="1" customFormat="1" ht="19.95" customHeight="1" spans="1:13">
      <c r="A52" s="16"/>
      <c r="B52" s="17"/>
      <c r="C52" s="17">
        <f t="shared" ref="C52:C55" si="8">C51+1</f>
        <v>43</v>
      </c>
      <c r="D52" s="18" t="s">
        <v>139</v>
      </c>
      <c r="E52" s="58" t="s">
        <v>140</v>
      </c>
      <c r="F52" s="19" t="s">
        <v>25</v>
      </c>
      <c r="G52" s="20" t="s">
        <v>26</v>
      </c>
      <c r="M52" s="53"/>
    </row>
    <row r="53" s="1" customFormat="1" ht="19.95" customHeight="1" spans="1:13">
      <c r="A53" s="16"/>
      <c r="B53" s="17"/>
      <c r="C53" s="17">
        <f t="shared" si="8"/>
        <v>44</v>
      </c>
      <c r="D53" s="18" t="s">
        <v>141</v>
      </c>
      <c r="E53" s="58" t="s">
        <v>142</v>
      </c>
      <c r="F53" s="19" t="s">
        <v>71</v>
      </c>
      <c r="G53" s="20" t="s">
        <v>29</v>
      </c>
      <c r="I53" s="52" t="s">
        <v>13</v>
      </c>
      <c r="J53" s="57" t="s">
        <v>143</v>
      </c>
      <c r="K53" s="1">
        <f t="shared" ref="K53" si="9">K51+1</f>
        <v>32</v>
      </c>
      <c r="M53" s="53"/>
    </row>
    <row r="54" s="1" customFormat="1" ht="19.95" customHeight="1" spans="1:13">
      <c r="A54" s="16"/>
      <c r="B54" s="17"/>
      <c r="C54" s="17">
        <f t="shared" si="8"/>
        <v>45</v>
      </c>
      <c r="D54" s="18" t="s">
        <v>144</v>
      </c>
      <c r="E54" s="58" t="s">
        <v>145</v>
      </c>
      <c r="F54" s="19" t="s">
        <v>71</v>
      </c>
      <c r="G54" s="20" t="s">
        <v>104</v>
      </c>
      <c r="I54" s="1" t="e">
        <f>I53+1</f>
        <v>#VALUE!</v>
      </c>
      <c r="K54" s="1">
        <v>0</v>
      </c>
      <c r="M54" s="53"/>
    </row>
    <row r="55" s="1" customFormat="1" ht="19.95" customHeight="1" spans="1:13">
      <c r="A55" s="16"/>
      <c r="B55" s="19"/>
      <c r="C55" s="17">
        <f t="shared" si="8"/>
        <v>46</v>
      </c>
      <c r="D55" s="18" t="s">
        <v>146</v>
      </c>
      <c r="E55" s="58" t="s">
        <v>147</v>
      </c>
      <c r="F55" s="19" t="s">
        <v>25</v>
      </c>
      <c r="G55" s="20" t="s">
        <v>96</v>
      </c>
      <c r="I55" s="52" t="s">
        <v>13</v>
      </c>
      <c r="J55" s="57" t="s">
        <v>148</v>
      </c>
      <c r="K55" s="1">
        <v>33</v>
      </c>
      <c r="M55" s="53"/>
    </row>
    <row r="56" s="1" customFormat="1" ht="12" customHeight="1" spans="1:13">
      <c r="A56" s="16"/>
      <c r="B56" s="19"/>
      <c r="C56" s="17"/>
      <c r="D56" s="59" t="s">
        <v>149</v>
      </c>
      <c r="E56" s="17"/>
      <c r="F56" s="19"/>
      <c r="G56" s="20"/>
      <c r="M56" s="53"/>
    </row>
    <row r="57" s="1" customFormat="1" ht="19.95" customHeight="1" spans="1:13">
      <c r="A57" s="16"/>
      <c r="B57" s="22" t="s">
        <v>150</v>
      </c>
      <c r="C57" s="17">
        <f t="shared" ref="C57" si="10">C55+1</f>
        <v>47</v>
      </c>
      <c r="D57" s="18" t="s">
        <v>151</v>
      </c>
      <c r="E57" s="58" t="s">
        <v>152</v>
      </c>
      <c r="F57" s="19" t="s">
        <v>21</v>
      </c>
      <c r="G57" s="20" t="s">
        <v>115</v>
      </c>
      <c r="I57" s="1" t="e">
        <f>I55+1</f>
        <v>#VALUE!</v>
      </c>
      <c r="K57" s="1">
        <v>34</v>
      </c>
      <c r="M57" s="53"/>
    </row>
    <row r="58" s="1" customFormat="1" ht="19.95" customHeight="1" spans="1:13">
      <c r="A58" s="16"/>
      <c r="B58" s="17"/>
      <c r="C58" s="17">
        <f>C57+1</f>
        <v>48</v>
      </c>
      <c r="D58" s="18" t="s">
        <v>153</v>
      </c>
      <c r="E58" s="58" t="s">
        <v>154</v>
      </c>
      <c r="F58" s="19" t="s">
        <v>21</v>
      </c>
      <c r="G58" s="20" t="s">
        <v>118</v>
      </c>
      <c r="I58" s="1" t="e">
        <f>I57+1</f>
        <v>#VALUE!</v>
      </c>
      <c r="J58" s="1">
        <v>57</v>
      </c>
      <c r="K58" s="1">
        <f>K57+1</f>
        <v>35</v>
      </c>
      <c r="M58" s="53"/>
    </row>
    <row r="59" s="1" customFormat="1" ht="19.95" customHeight="1" spans="1:13">
      <c r="A59" s="37"/>
      <c r="B59" s="38"/>
      <c r="C59" s="38">
        <f t="shared" ref="C59" si="11">C58+1</f>
        <v>49</v>
      </c>
      <c r="D59" s="39" t="s">
        <v>155</v>
      </c>
      <c r="E59" s="62" t="s">
        <v>156</v>
      </c>
      <c r="F59" s="40" t="s">
        <v>41</v>
      </c>
      <c r="G59" s="41" t="s">
        <v>96</v>
      </c>
      <c r="I59" s="1" t="e">
        <f>I58+1</f>
        <v>#VALUE!</v>
      </c>
      <c r="K59" s="1">
        <f t="shared" ref="K59" si="12">K58+1</f>
        <v>36</v>
      </c>
      <c r="M59" s="53"/>
    </row>
    <row r="60" s="1" customFormat="1" ht="12" customHeight="1" spans="1:13">
      <c r="A60" s="42"/>
      <c r="B60" s="43"/>
      <c r="C60" s="43"/>
      <c r="D60" s="44"/>
      <c r="E60" s="43"/>
      <c r="F60" s="45"/>
      <c r="G60" s="46"/>
      <c r="M60" s="53"/>
    </row>
    <row r="61" s="1" customFormat="1" ht="19.05" customHeight="1" spans="1:13">
      <c r="A61" s="47"/>
      <c r="B61" s="47"/>
      <c r="C61" s="47"/>
      <c r="D61" s="48"/>
      <c r="E61" s="48"/>
      <c r="F61" s="47"/>
      <c r="G61" s="49"/>
      <c r="M61" s="53"/>
    </row>
    <row r="62" ht="16.05" customHeight="1" spans="7:7">
      <c r="G62" s="50" t="s">
        <v>157</v>
      </c>
    </row>
    <row r="63" ht="16.05" customHeight="1" spans="7:7">
      <c r="G63" s="51" t="s">
        <v>158</v>
      </c>
    </row>
    <row r="64" ht="16.05" customHeight="1" spans="7:7">
      <c r="G64" s="51" t="s">
        <v>46</v>
      </c>
    </row>
    <row r="65" ht="16.05" customHeight="1" spans="10:10">
      <c r="J65" s="2">
        <f>58-2</f>
        <v>56</v>
      </c>
    </row>
    <row r="66" ht="16.05" customHeight="1"/>
    <row r="67" ht="16.05" customHeight="1"/>
    <row r="68" ht="16.05" customHeight="1" spans="7:7">
      <c r="G68" s="55" t="s">
        <v>159</v>
      </c>
    </row>
    <row r="69" ht="16.05" customHeight="1" spans="7:7">
      <c r="G69" s="50" t="s">
        <v>160</v>
      </c>
    </row>
    <row r="70" spans="7:7">
      <c r="G70" s="50" t="s">
        <v>161</v>
      </c>
    </row>
  </sheetData>
  <mergeCells count="1">
    <mergeCell ref="A1:G1"/>
  </mergeCells>
  <pageMargins left="1" right="1" top="0.75" bottom="0.5" header="0.3" footer="0.3"/>
  <pageSetup paperSize="5" scale="75" orientation="landscape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DFT ASN KEC. &amp; KEL.-2025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Subbag Umum</dc:creator>
  <cp:lastModifiedBy>TAPEM</cp:lastModifiedBy>
  <dcterms:created xsi:type="dcterms:W3CDTF">2024-04-06T03:06:00Z</dcterms:created>
  <cp:lastPrinted>2025-04-09T00:56:00Z</cp:lastPrinted>
  <dcterms:modified xsi:type="dcterms:W3CDTF">2025-04-10T05:20:25Z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E72F068C27F34022A7E9F3B10232491B_13</vt:lpwstr>
  </property>
  <property fmtid="{D5CDD505-2E9C-101B-9397-08002B2CF9AE}" pid="3" name="KSOProductBuildVer">
    <vt:lpwstr>1033-12.2.0.20782</vt:lpwstr>
  </property>
</Properties>
</file>